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2075"/>
  </bookViews>
  <sheets>
    <sheet name="2017" sheetId="1" r:id="rId1"/>
  </sheets>
  <calcPr calcId="145621"/>
</workbook>
</file>

<file path=xl/calcChain.xml><?xml version="1.0" encoding="utf-8"?>
<calcChain xmlns="http://schemas.openxmlformats.org/spreadsheetml/2006/main">
  <c r="G34" i="1" l="1"/>
  <c r="F34" i="1"/>
  <c r="G32" i="1"/>
  <c r="G30" i="1"/>
  <c r="G28" i="1"/>
  <c r="F28" i="1"/>
  <c r="G26" i="1"/>
  <c r="F26" i="1"/>
  <c r="G24" i="1"/>
  <c r="F24" i="1"/>
  <c r="G22" i="1"/>
  <c r="F22" i="1"/>
  <c r="G20" i="1"/>
  <c r="G18" i="1"/>
  <c r="F18" i="1"/>
  <c r="G16" i="1"/>
  <c r="F16" i="1"/>
  <c r="G14" i="1"/>
  <c r="F14" i="1"/>
  <c r="G12" i="1"/>
  <c r="F12" i="1"/>
  <c r="G10" i="1"/>
  <c r="F10" i="1"/>
  <c r="G8" i="1"/>
  <c r="F8" i="1"/>
  <c r="G6" i="1"/>
  <c r="F6" i="1"/>
  <c r="G4" i="1"/>
  <c r="F4" i="1"/>
</calcChain>
</file>

<file path=xl/sharedStrings.xml><?xml version="1.0" encoding="utf-8"?>
<sst xmlns="http://schemas.openxmlformats.org/spreadsheetml/2006/main" count="38" uniqueCount="22">
  <si>
    <t>numero atto</t>
  </si>
  <si>
    <t>data atto</t>
  </si>
  <si>
    <t>determina</t>
  </si>
  <si>
    <t>oggetto</t>
  </si>
  <si>
    <t>costo previsto (IVA inclusa)</t>
  </si>
  <si>
    <t>costo effettivo / sostenuto (IVA inclusa)</t>
  </si>
  <si>
    <t>Lavori complementari di adeguamento di un fabbricato destinato a Comunità Alloggio di tipo estensivo nell'area della Saccisica. Approvazione certificato di regolare esecuzione.</t>
  </si>
  <si>
    <t>Lavori di manutenzione a carattere edile dei fabbricati dell'Azienda Ulss 16 di Padova. Approvazione certificato di regolare esecuzione.</t>
  </si>
  <si>
    <t>Lavori di manutenzione dei fabbricati dell'Azienda Ulss 16 di Padova. Approvazione collaudo tecnico amministrativo.</t>
  </si>
  <si>
    <t>Lavori di manutenzione dei fabbricati aziendali - Complesso Socio Sanitario ai Colli e territorio. Commessa A294. Approvazione certificato di regolare esecuzione.</t>
  </si>
  <si>
    <t>Lavori di manutenzione dei fabbricati dell'Azienda Ulss 16 di Padova. Complesso Socio Sanitario ai Colli e territorio. Commessa A319. Approvazione certificato di regolare esecuzione.</t>
  </si>
  <si>
    <t>Lavori di manutenzione dei fabbricati dell'Azienda Ulss 16 di Padova. Realizzazione degli impianti tecnologici a servizio della Psichiatria del Presidio Ospedaliero S.Antonio. Approvazione collaudo tecnico amministrativo.</t>
  </si>
  <si>
    <t>Lavori di manutenzione ordinaria dei fabbricati dell'Azienda Ulss 16 di Padova - Presidio Ospedaliero S.Antonio. Commessa A294. Approvazione certificato di regolare esecuzione lavori principali.</t>
  </si>
  <si>
    <t>Lavori di manutenzione ordinaria dei fabbricati dell'Azienda Ulss 16 di Padova - Presidio Ospedaliero S.Antonio. Commessa A294. Approvazione certificato di regolare esecuzione lavori complementari.</t>
  </si>
  <si>
    <t>Ristrutturazione di parte dei locali dell'U.O.C. di Radiologia del Presidio Ospedaliero di Camposampiero per installazione sistema angiografico: approvazione contabilità finale e certificato di regolare esecuzione.</t>
  </si>
  <si>
    <t>Opere di dipintura dei fabbricati dell'Azienda Ulss 16 di Padova. Commessa A308. Approvazione certificato di regolare esecuzione.</t>
  </si>
  <si>
    <t>Lavori di manutenzione dei fabbricati dell'Azienda Ulss 16 di Padova - Presidio Ospedaliero S.Antonio. Commessa A319. Approvazione certificato di regolare esecuzione.</t>
  </si>
  <si>
    <t>Fornitura e posa in opera di un sistema di videosorveglianza per il nuovo parcheggio esterno a servizio dei dipendenti del Presidio Ospedaliero S.Antonio. Approvazione certificato di regolare esecuzione.</t>
  </si>
  <si>
    <t>Approvazione contabilità finale e certificato regolare esecuzione dell'appalto "Gestione e manutenzione ordinaria degli edifici di proprietà dell'Azienda Ulss n. 15 Alta Padovana – opere edili ed assimilabili". Ditta AG&amp;CO Srl.</t>
  </si>
  <si>
    <t>Lavori di adeguamento antincendio dell'impianto elettrico del Presidio Ospedaliero di Piove di Sacco - adempimenti del primo anno - nell'ambito dell'appalto di conduzione e gestione degli impianti delle strutture sanitarie e socio-sanitarie nel territorio della Saccisica dell'Azienda Ulss 16 di Padova. Commessa A260. Approvazione certificato di regolare esecuzione.</t>
  </si>
  <si>
    <t>Lavori di costruzione di un parcheggio a raso, alberato, a servizio dei dipendenti del Presidio Ospedaliero S.Antonio di Padova. Approvazione collaudo tecnico amministrativo.</t>
  </si>
  <si>
    <t>Lavori di rimozione della copertura in amianto con fornitura e posa in opera di nuova copertura provvisoria metallica per il fabbricato denominato Casa Rossa in via D'Avanzo 35. Approvazione certificato di regolare esecuzione.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</si>
</sst>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3" xfId="0" applyBorder="1"/>
    <xf numFmtId="0" fontId="0" fillId="0" borderId="0" xfId="0" applyBorder="1"/>
    <xf numFmtId="0" fontId="0" fillId="3" borderId="2" xfId="0" applyFill="1" applyBorder="1" applyAlignment="1">
      <alignment horizontal="center"/>
    </xf>
    <xf numFmtId="14" fontId="0" fillId="3" borderId="0" xfId="0" applyNumberFormat="1" applyFill="1"/>
    <xf numFmtId="0" fontId="0" fillId="3" borderId="0" xfId="0" applyFill="1" applyAlignment="1">
      <alignment horizontal="center"/>
    </xf>
    <xf numFmtId="0" fontId="2" fillId="3" borderId="3" xfId="0" applyFont="1" applyFill="1" applyBorder="1" applyAlignment="1">
      <alignment wrapText="1"/>
    </xf>
    <xf numFmtId="164" fontId="2" fillId="3" borderId="0" xfId="0" applyNumberFormat="1" applyFont="1" applyFill="1" applyBorder="1" applyAlignment="1">
      <alignment wrapText="1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0" xfId="0" applyFont="1" applyBorder="1" applyAlignment="1">
      <alignment wrapText="1"/>
    </xf>
    <xf numFmtId="164" fontId="3" fillId="3" borderId="0" xfId="0" applyNumberFormat="1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2" fillId="3" borderId="2" xfId="0" applyFont="1" applyFill="1" applyBorder="1" applyAlignment="1">
      <alignment horizontal="center"/>
    </xf>
    <xf numFmtId="14" fontId="2" fillId="3" borderId="0" xfId="0" applyNumberFormat="1" applyFont="1" applyFill="1"/>
    <xf numFmtId="0" fontId="2" fillId="0" borderId="2" xfId="0" applyFont="1" applyBorder="1" applyAlignment="1">
      <alignment horizontal="center"/>
    </xf>
    <xf numFmtId="14" fontId="2" fillId="0" borderId="0" xfId="0" applyNumberFormat="1" applyFont="1"/>
    <xf numFmtId="0" fontId="0" fillId="0" borderId="0" xfId="0" applyAlignment="1">
      <alignment horizontal="left"/>
    </xf>
    <xf numFmtId="0" fontId="2" fillId="0" borderId="0" xfId="0" applyFont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8"/>
  <sheetViews>
    <sheetView tabSelected="1" zoomScaleNormal="100" workbookViewId="0">
      <selection activeCell="E34" sqref="E34"/>
    </sheetView>
  </sheetViews>
  <sheetFormatPr defaultRowHeight="15" x14ac:dyDescent="0.25"/>
  <cols>
    <col min="2" max="2" width="15.5703125" style="22" bestFit="1" customWidth="1"/>
    <col min="3" max="3" width="11.5703125" customWidth="1"/>
    <col min="4" max="4" width="13.140625" bestFit="1" customWidth="1"/>
    <col min="5" max="5" width="98.7109375" customWidth="1"/>
    <col min="6" max="6" width="18.7109375" customWidth="1"/>
    <col min="7" max="7" width="20.28515625" customWidth="1"/>
    <col min="8" max="8" width="12.7109375" customWidth="1"/>
    <col min="9" max="9" width="11.7109375" customWidth="1"/>
  </cols>
  <sheetData>
    <row r="2" spans="2:7" ht="56.25" x14ac:dyDescent="0.25">
      <c r="B2" s="1" t="s">
        <v>0</v>
      </c>
      <c r="C2" s="1" t="s">
        <v>1</v>
      </c>
      <c r="D2" s="1" t="s">
        <v>2</v>
      </c>
      <c r="E2" s="1" t="s">
        <v>3</v>
      </c>
      <c r="F2" s="2" t="s">
        <v>4</v>
      </c>
      <c r="G2" s="2" t="s">
        <v>5</v>
      </c>
    </row>
    <row r="3" spans="2:7" x14ac:dyDescent="0.25">
      <c r="B3" s="3"/>
      <c r="E3" s="4"/>
      <c r="F3" s="5"/>
      <c r="G3" s="5"/>
    </row>
    <row r="4" spans="2:7" ht="26.25" x14ac:dyDescent="0.25">
      <c r="B4" s="6">
        <v>234</v>
      </c>
      <c r="C4" s="7">
        <v>42793</v>
      </c>
      <c r="D4" s="8" t="s">
        <v>2</v>
      </c>
      <c r="E4" s="9" t="s">
        <v>6</v>
      </c>
      <c r="F4" s="10">
        <f>39865*1.1</f>
        <v>43851.5</v>
      </c>
      <c r="G4" s="10">
        <f>39865*1.1</f>
        <v>43851.5</v>
      </c>
    </row>
    <row r="5" spans="2:7" x14ac:dyDescent="0.25">
      <c r="B5" s="11"/>
      <c r="C5" s="12"/>
      <c r="D5" s="13"/>
      <c r="E5" s="14"/>
      <c r="F5" s="15"/>
      <c r="G5" s="15"/>
    </row>
    <row r="6" spans="2:7" ht="26.25" x14ac:dyDescent="0.25">
      <c r="B6" s="6">
        <v>232</v>
      </c>
      <c r="C6" s="7">
        <v>42793</v>
      </c>
      <c r="D6" s="8" t="s">
        <v>2</v>
      </c>
      <c r="E6" s="9" t="s">
        <v>7</v>
      </c>
      <c r="F6" s="16">
        <f>65124.47*1.22</f>
        <v>79451.853399999993</v>
      </c>
      <c r="G6" s="10">
        <f>65048.19*1.22</f>
        <v>79358.791800000006</v>
      </c>
    </row>
    <row r="7" spans="2:7" x14ac:dyDescent="0.25">
      <c r="B7" s="11"/>
      <c r="C7" s="12"/>
      <c r="D7" s="13"/>
      <c r="E7" s="14"/>
      <c r="F7" s="17"/>
      <c r="G7" s="15"/>
    </row>
    <row r="8" spans="2:7" ht="26.25" x14ac:dyDescent="0.25">
      <c r="B8" s="6">
        <v>233</v>
      </c>
      <c r="C8" s="7">
        <v>42793</v>
      </c>
      <c r="D8" s="8" t="s">
        <v>2</v>
      </c>
      <c r="E8" s="9" t="s">
        <v>8</v>
      </c>
      <c r="F8" s="16">
        <f>(4581285+840000)*1.22</f>
        <v>6613967.7000000002</v>
      </c>
      <c r="G8" s="10">
        <f>4803680.67*1.22</f>
        <v>5860490.4173999997</v>
      </c>
    </row>
    <row r="9" spans="2:7" x14ac:dyDescent="0.25">
      <c r="B9" s="11"/>
      <c r="C9" s="12"/>
      <c r="D9" s="13"/>
      <c r="E9" s="14"/>
      <c r="F9" s="17"/>
      <c r="G9" s="15"/>
    </row>
    <row r="10" spans="2:7" ht="26.25" x14ac:dyDescent="0.25">
      <c r="B10" s="6">
        <v>486</v>
      </c>
      <c r="C10" s="7">
        <v>42817</v>
      </c>
      <c r="D10" s="8" t="s">
        <v>2</v>
      </c>
      <c r="E10" s="9" t="s">
        <v>9</v>
      </c>
      <c r="F10" s="16">
        <f>493920*1.22</f>
        <v>602582.4</v>
      </c>
      <c r="G10" s="10">
        <f>493909.88*1.22</f>
        <v>602570.05359999998</v>
      </c>
    </row>
    <row r="11" spans="2:7" x14ac:dyDescent="0.25">
      <c r="B11" s="11"/>
      <c r="C11" s="12"/>
      <c r="D11" s="13"/>
      <c r="E11" s="14"/>
      <c r="F11" s="17"/>
      <c r="G11" s="15"/>
    </row>
    <row r="12" spans="2:7" ht="26.25" x14ac:dyDescent="0.25">
      <c r="B12" s="6">
        <v>586</v>
      </c>
      <c r="C12" s="7">
        <v>42825</v>
      </c>
      <c r="D12" s="8" t="s">
        <v>2</v>
      </c>
      <c r="E12" s="9" t="s">
        <v>10</v>
      </c>
      <c r="F12" s="16">
        <f>468963.45*1.22</f>
        <v>572135.40899999999</v>
      </c>
      <c r="G12" s="10">
        <f>(218690.56*1.22)+(250165.57*1.1)</f>
        <v>541984.6102</v>
      </c>
    </row>
    <row r="13" spans="2:7" x14ac:dyDescent="0.25">
      <c r="B13" s="11"/>
      <c r="C13" s="12"/>
      <c r="D13" s="13"/>
      <c r="E13" s="14"/>
      <c r="F13" s="17"/>
      <c r="G13" s="15"/>
    </row>
    <row r="14" spans="2:7" ht="26.25" x14ac:dyDescent="0.25">
      <c r="B14" s="6">
        <v>1050</v>
      </c>
      <c r="C14" s="7">
        <v>42877</v>
      </c>
      <c r="D14" s="8" t="s">
        <v>2</v>
      </c>
      <c r="E14" s="9" t="s">
        <v>11</v>
      </c>
      <c r="F14" s="16">
        <f>569842.07*1.1</f>
        <v>626826.277</v>
      </c>
      <c r="G14" s="10">
        <f>569842.07*1.1</f>
        <v>626826.277</v>
      </c>
    </row>
    <row r="15" spans="2:7" x14ac:dyDescent="0.25">
      <c r="B15" s="11"/>
      <c r="C15" s="12"/>
      <c r="D15" s="13"/>
      <c r="E15" s="14"/>
      <c r="F15" s="17"/>
      <c r="G15" s="15"/>
    </row>
    <row r="16" spans="2:7" ht="26.25" x14ac:dyDescent="0.25">
      <c r="B16" s="6">
        <v>1422</v>
      </c>
      <c r="C16" s="7">
        <v>42912</v>
      </c>
      <c r="D16" s="8" t="s">
        <v>2</v>
      </c>
      <c r="E16" s="9" t="s">
        <v>12</v>
      </c>
      <c r="F16" s="10">
        <f>417770.95*1.22</f>
        <v>509680.55900000001</v>
      </c>
      <c r="G16" s="10">
        <f>417770.22*1.22</f>
        <v>509679.66839999997</v>
      </c>
    </row>
    <row r="17" spans="2:7" x14ac:dyDescent="0.25">
      <c r="B17" s="11"/>
      <c r="C17" s="12"/>
      <c r="D17" s="13"/>
      <c r="E17" s="14"/>
      <c r="F17" s="15"/>
      <c r="G17" s="15"/>
    </row>
    <row r="18" spans="2:7" ht="26.25" x14ac:dyDescent="0.25">
      <c r="B18" s="6">
        <v>1504</v>
      </c>
      <c r="C18" s="7">
        <v>42919</v>
      </c>
      <c r="D18" s="8" t="s">
        <v>2</v>
      </c>
      <c r="E18" s="9" t="s">
        <v>13</v>
      </c>
      <c r="F18" s="10">
        <f>132000*1.22</f>
        <v>161040</v>
      </c>
      <c r="G18" s="10">
        <f>131994*1.22</f>
        <v>161032.68</v>
      </c>
    </row>
    <row r="19" spans="2:7" x14ac:dyDescent="0.25">
      <c r="B19" s="11"/>
      <c r="C19" s="12"/>
      <c r="D19" s="13"/>
      <c r="E19" s="14"/>
      <c r="F19" s="15"/>
      <c r="G19" s="15"/>
    </row>
    <row r="20" spans="2:7" ht="26.25" x14ac:dyDescent="0.25">
      <c r="B20" s="6">
        <v>1720</v>
      </c>
      <c r="C20" s="7">
        <v>42942</v>
      </c>
      <c r="D20" s="8" t="s">
        <v>2</v>
      </c>
      <c r="E20" s="9" t="s">
        <v>14</v>
      </c>
      <c r="F20" s="10">
        <v>485000</v>
      </c>
      <c r="G20" s="10">
        <f>273343.38*1.22</f>
        <v>333478.92359999998</v>
      </c>
    </row>
    <row r="21" spans="2:7" x14ac:dyDescent="0.25">
      <c r="B21" s="11"/>
      <c r="C21" s="12"/>
      <c r="D21" s="13"/>
      <c r="E21" s="14"/>
      <c r="F21" s="15"/>
      <c r="G21" s="15"/>
    </row>
    <row r="22" spans="2:7" ht="26.25" x14ac:dyDescent="0.25">
      <c r="B22" s="6">
        <v>1749</v>
      </c>
      <c r="C22" s="7">
        <v>42947</v>
      </c>
      <c r="D22" s="8" t="s">
        <v>2</v>
      </c>
      <c r="E22" s="9" t="s">
        <v>15</v>
      </c>
      <c r="F22" s="10">
        <f>58247.52*1.22</f>
        <v>71061.974399999992</v>
      </c>
      <c r="G22" s="10">
        <f>52371.19*1.22</f>
        <v>63892.851800000004</v>
      </c>
    </row>
    <row r="23" spans="2:7" x14ac:dyDescent="0.25">
      <c r="B23" s="11"/>
      <c r="C23" s="12"/>
      <c r="D23" s="13"/>
      <c r="E23" s="14"/>
      <c r="F23" s="15"/>
      <c r="G23" s="15"/>
    </row>
    <row r="24" spans="2:7" ht="26.25" x14ac:dyDescent="0.25">
      <c r="B24" s="6">
        <v>2267</v>
      </c>
      <c r="C24" s="7">
        <v>43007</v>
      </c>
      <c r="D24" s="8" t="s">
        <v>2</v>
      </c>
      <c r="E24" s="9" t="s">
        <v>16</v>
      </c>
      <c r="F24" s="10">
        <f>453047.48*1.22</f>
        <v>552717.92559999996</v>
      </c>
      <c r="G24" s="10">
        <f>314582.69*1.22</f>
        <v>383790.88179999997</v>
      </c>
    </row>
    <row r="25" spans="2:7" x14ac:dyDescent="0.25">
      <c r="B25" s="11"/>
      <c r="C25" s="12"/>
      <c r="D25" s="13"/>
      <c r="E25" s="14"/>
      <c r="F25" s="15"/>
      <c r="G25" s="15"/>
    </row>
    <row r="26" spans="2:7" ht="26.25" x14ac:dyDescent="0.25">
      <c r="B26" s="6">
        <v>2272</v>
      </c>
      <c r="C26" s="7">
        <v>43007</v>
      </c>
      <c r="D26" s="8" t="s">
        <v>2</v>
      </c>
      <c r="E26" s="9" t="s">
        <v>17</v>
      </c>
      <c r="F26" s="10">
        <f>23979.25*1.1</f>
        <v>26377.175000000003</v>
      </c>
      <c r="G26" s="10">
        <f>23979.25*1.1</f>
        <v>26377.175000000003</v>
      </c>
    </row>
    <row r="27" spans="2:7" x14ac:dyDescent="0.25">
      <c r="B27" s="11"/>
      <c r="C27" s="12"/>
      <c r="D27" s="13"/>
      <c r="E27" s="14"/>
      <c r="F27" s="15"/>
      <c r="G27" s="15"/>
    </row>
    <row r="28" spans="2:7" ht="26.25" x14ac:dyDescent="0.25">
      <c r="B28" s="18">
        <v>2289</v>
      </c>
      <c r="C28" s="19">
        <v>43010</v>
      </c>
      <c r="D28" s="8" t="s">
        <v>2</v>
      </c>
      <c r="E28" s="9" t="s">
        <v>18</v>
      </c>
      <c r="F28" s="10">
        <f>946355.84*1.22</f>
        <v>1154554.1247999999</v>
      </c>
      <c r="G28" s="10">
        <f>941142.68*1.22</f>
        <v>1148194.0696</v>
      </c>
    </row>
    <row r="29" spans="2:7" x14ac:dyDescent="0.25">
      <c r="B29" s="20"/>
      <c r="C29" s="21"/>
      <c r="D29" s="13"/>
      <c r="E29" s="14"/>
      <c r="F29" s="15"/>
      <c r="G29" s="15"/>
    </row>
    <row r="30" spans="2:7" ht="51.75" x14ac:dyDescent="0.25">
      <c r="B30" s="6">
        <v>2286</v>
      </c>
      <c r="C30" s="7">
        <v>43010</v>
      </c>
      <c r="D30" s="8" t="s">
        <v>2</v>
      </c>
      <c r="E30" s="9" t="s">
        <v>19</v>
      </c>
      <c r="F30" s="10">
        <v>456192.21</v>
      </c>
      <c r="G30" s="10">
        <f>373908.18*1.22</f>
        <v>456167.97959999996</v>
      </c>
    </row>
    <row r="31" spans="2:7" x14ac:dyDescent="0.25">
      <c r="B31" s="11"/>
      <c r="C31" s="12"/>
      <c r="D31" s="13"/>
      <c r="E31" s="14"/>
      <c r="F31" s="15"/>
      <c r="G31" s="15"/>
    </row>
    <row r="32" spans="2:7" ht="26.25" x14ac:dyDescent="0.25">
      <c r="B32" s="6">
        <v>2356</v>
      </c>
      <c r="C32" s="7">
        <v>43017</v>
      </c>
      <c r="D32" s="8" t="s">
        <v>2</v>
      </c>
      <c r="E32" s="9" t="s">
        <v>20</v>
      </c>
      <c r="F32" s="10">
        <v>1050000</v>
      </c>
      <c r="G32" s="10">
        <f>638525.3*1.1</f>
        <v>702377.83000000007</v>
      </c>
    </row>
    <row r="33" spans="2:7" x14ac:dyDescent="0.25">
      <c r="B33" s="11"/>
      <c r="C33" s="12"/>
      <c r="D33" s="13"/>
      <c r="E33" s="14"/>
      <c r="F33" s="15"/>
      <c r="G33" s="15"/>
    </row>
    <row r="34" spans="2:7" ht="26.25" x14ac:dyDescent="0.25">
      <c r="B34" s="18">
        <v>2416</v>
      </c>
      <c r="C34" s="19">
        <v>43021</v>
      </c>
      <c r="D34" s="8" t="s">
        <v>2</v>
      </c>
      <c r="E34" s="9" t="s">
        <v>21</v>
      </c>
      <c r="F34" s="10">
        <f>55587*1.1</f>
        <v>61145.700000000004</v>
      </c>
      <c r="G34" s="10">
        <f>55587*1.1</f>
        <v>61145.700000000004</v>
      </c>
    </row>
    <row r="35" spans="2:7" x14ac:dyDescent="0.25">
      <c r="E35" s="23"/>
      <c r="F35" s="23"/>
      <c r="G35" s="23"/>
    </row>
    <row r="36" spans="2:7" x14ac:dyDescent="0.25">
      <c r="E36" s="23"/>
      <c r="F36" s="23"/>
      <c r="G36" s="23"/>
    </row>
    <row r="37" spans="2:7" x14ac:dyDescent="0.25">
      <c r="E37" s="23"/>
      <c r="F37" s="23"/>
      <c r="G37" s="23"/>
    </row>
    <row r="38" spans="2:7" x14ac:dyDescent="0.25">
      <c r="E38" s="23"/>
      <c r="F38" s="23"/>
      <c r="G38" s="23"/>
    </row>
  </sheetData>
  <pageMargins left="0.70866141732283472" right="0.70866141732283472" top="0.74803149606299213" bottom="0.74803149606299213" header="0.31496062992125984" footer="0.31496062992125984"/>
  <pageSetup paperSize="8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Mariangela Marini</dc:creator>
  <cp:lastModifiedBy>Mariangela Marini</cp:lastModifiedBy>
  <dcterms:created xsi:type="dcterms:W3CDTF">2021-06-01T06:28:37Z</dcterms:created>
  <dcterms:modified xsi:type="dcterms:W3CDTF">2021-06-01T06:31:51Z</dcterms:modified>
</cp:coreProperties>
</file>